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ghtning 2023 Fall Series" sheetId="1" r:id="rId4"/>
    <sheet state="visible" name="Lightning 2023 Fall Series  (2)" sheetId="2" r:id="rId5"/>
    <sheet state="visible" name="Lightning 2023 Fall Series 19 r" sheetId="3" r:id="rId6"/>
  </sheets>
  <definedNames/>
  <calcPr/>
</workbook>
</file>

<file path=xl/sharedStrings.xml><?xml version="1.0" encoding="utf-8"?>
<sst xmlns="http://schemas.openxmlformats.org/spreadsheetml/2006/main" count="495" uniqueCount="50">
  <si>
    <t>PRSA</t>
  </si>
  <si>
    <t>Fall Series 2023</t>
  </si>
  <si>
    <t>Sep - Nov</t>
  </si>
  <si>
    <t>All Boats</t>
  </si>
  <si>
    <t>Lightning Class Series Summary</t>
  </si>
  <si>
    <t>Pl</t>
  </si>
  <si>
    <t>Sail #</t>
  </si>
  <si>
    <t>Skipper</t>
  </si>
  <si>
    <t>Total</t>
  </si>
  <si>
    <t>Dane Pederson</t>
  </si>
  <si>
    <t>(2)</t>
  </si>
  <si>
    <t>(4\DNS)</t>
  </si>
  <si>
    <t>(3)</t>
  </si>
  <si>
    <t>RDG-(1.73)</t>
  </si>
  <si>
    <t>RDG-1.73</t>
  </si>
  <si>
    <t>Frank Gallagher</t>
  </si>
  <si>
    <t>(9\DNC)</t>
  </si>
  <si>
    <t>(2\DNF)</t>
  </si>
  <si>
    <t>(1.45\RDG)</t>
  </si>
  <si>
    <t>Bobby Astrove</t>
  </si>
  <si>
    <t>(2.13\RDG)</t>
  </si>
  <si>
    <t>2.13\RDG</t>
  </si>
  <si>
    <t>(6\DNS)</t>
  </si>
  <si>
    <t>Piercarlo Brunino</t>
  </si>
  <si>
    <t>2.71\RDG</t>
  </si>
  <si>
    <t>(5\DNF)</t>
  </si>
  <si>
    <t>Lindsay Bach</t>
  </si>
  <si>
    <t>(4)</t>
  </si>
  <si>
    <t>Nabeel Alsalam</t>
  </si>
  <si>
    <t>9\DNC</t>
  </si>
  <si>
    <t>John Van Voorhis</t>
  </si>
  <si>
    <t>RDG</t>
  </si>
  <si>
    <t>Aaron Boesnecker</t>
  </si>
  <si>
    <t>(11\DNC)</t>
  </si>
  <si>
    <t>11\DNC</t>
  </si>
  <si>
    <t>Liz Williams</t>
  </si>
  <si>
    <t>Ron Ferker</t>
  </si>
  <si>
    <t>06-Nov-23, 05:30:43</t>
  </si>
  <si>
    <t>Piercarlo Brunino</t>
  </si>
  <si>
    <t>Astrove</t>
  </si>
  <si>
    <t>Pedersen</t>
  </si>
  <si>
    <t xml:space="preserve">St. Pete Scorer </t>
  </si>
  <si>
    <t>Van Voorhis</t>
  </si>
  <si>
    <t>Gallagher</t>
  </si>
  <si>
    <t>4\DNS</t>
  </si>
  <si>
    <t>2\DNF</t>
  </si>
  <si>
    <t>1.45\RDG</t>
  </si>
  <si>
    <t>6\DNS</t>
  </si>
  <si>
    <t>5\DNF</t>
  </si>
  <si>
    <t>209T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</si>
</sst>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sz val="7.0"/>
      <color theme="1"/>
      <name val="Calibri"/>
    </font>
    <font>
      <sz val="9.0"/>
      <color theme="1"/>
      <name val="Arial"/>
    </font>
    <font>
      <b/>
      <sz val="9.0"/>
      <color theme="1"/>
      <name val="Arial"/>
    </font>
    <font>
      <u/>
      <sz val="11.0"/>
      <color theme="1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shrinkToFit="0" wrapText="1"/>
    </xf>
    <xf quotePrefix="1" borderId="1" fillId="0" fontId="2" numFmtId="0" xfId="0" applyAlignment="1" applyBorder="1" applyFont="1">
      <alignment shrinkToFit="0" wrapText="1"/>
    </xf>
    <xf borderId="0" fillId="0" fontId="3" numFmtId="0" xfId="0" applyFont="1"/>
    <xf borderId="0" fillId="0" fontId="2" numFmtId="16" xfId="0" applyFont="1" applyNumberFormat="1"/>
    <xf borderId="0" fillId="0" fontId="4" numFmtId="0" xfId="0" applyFont="1"/>
    <xf borderId="1" fillId="0" fontId="5" numFmtId="0" xfId="0" applyAlignment="1" applyBorder="1" applyFont="1">
      <alignment shrinkToFit="0" vertical="center" wrapText="1"/>
    </xf>
    <xf borderId="1" fillId="2" fontId="6" numFmtId="0" xfId="0" applyAlignment="1" applyBorder="1" applyFill="1" applyFont="1">
      <alignment shrinkToFit="0" vertical="center" wrapText="1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stpetescorer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stpetescorer.com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5.86"/>
    <col customWidth="1" min="3" max="3" width="17.86"/>
    <col customWidth="1" min="4" max="4" width="5.14"/>
    <col customWidth="1" min="5" max="23" width="10.43"/>
    <col customWidth="1" min="24" max="27" width="7.43"/>
    <col customWidth="1" min="28" max="31" width="8.71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2" t="s">
        <v>5</v>
      </c>
      <c r="B6" s="2" t="s">
        <v>6</v>
      </c>
      <c r="C6" s="2" t="s">
        <v>7</v>
      </c>
      <c r="D6" s="2" t="s">
        <v>8</v>
      </c>
      <c r="E6" s="2">
        <v>1.0</v>
      </c>
      <c r="F6" s="2">
        <v>2.0</v>
      </c>
      <c r="G6" s="2">
        <v>3.0</v>
      </c>
      <c r="H6" s="2">
        <v>4.0</v>
      </c>
      <c r="I6" s="2">
        <v>5.0</v>
      </c>
      <c r="J6" s="2">
        <v>6.0</v>
      </c>
      <c r="K6" s="2">
        <v>7.0</v>
      </c>
      <c r="L6" s="2">
        <v>8.0</v>
      </c>
      <c r="M6" s="2">
        <v>9.0</v>
      </c>
      <c r="N6" s="2">
        <v>10.0</v>
      </c>
      <c r="O6" s="2">
        <v>11.0</v>
      </c>
      <c r="P6" s="2">
        <v>12.0</v>
      </c>
      <c r="Q6" s="2">
        <v>13.0</v>
      </c>
      <c r="R6" s="2">
        <v>14.0</v>
      </c>
      <c r="S6" s="2">
        <v>15.0</v>
      </c>
      <c r="T6" s="2">
        <v>16.0</v>
      </c>
      <c r="U6" s="2">
        <v>17.0</v>
      </c>
      <c r="V6" s="2">
        <v>18.0</v>
      </c>
      <c r="W6" s="2">
        <v>19.0</v>
      </c>
    </row>
    <row r="7">
      <c r="A7" s="3">
        <v>1.0</v>
      </c>
      <c r="B7" s="3">
        <v>15167.0</v>
      </c>
      <c r="C7" s="3" t="s">
        <v>9</v>
      </c>
      <c r="D7" s="3">
        <v>12.19</v>
      </c>
      <c r="E7" s="4" t="s">
        <v>10</v>
      </c>
      <c r="F7" s="3">
        <v>1.0</v>
      </c>
      <c r="G7" s="4" t="s">
        <v>10</v>
      </c>
      <c r="H7" s="3">
        <v>1.0</v>
      </c>
      <c r="I7" s="3">
        <v>1.0</v>
      </c>
      <c r="J7" s="3">
        <v>1.0</v>
      </c>
      <c r="K7" s="3">
        <v>1.0</v>
      </c>
      <c r="L7" s="3" t="s">
        <v>11</v>
      </c>
      <c r="M7" s="4" t="s">
        <v>10</v>
      </c>
      <c r="N7" s="3">
        <v>1.0</v>
      </c>
      <c r="O7" s="4" t="s">
        <v>10</v>
      </c>
      <c r="P7" s="3">
        <v>1.0</v>
      </c>
      <c r="Q7" s="4" t="s">
        <v>12</v>
      </c>
      <c r="R7" s="4" t="s">
        <v>10</v>
      </c>
      <c r="S7" s="4" t="s">
        <v>10</v>
      </c>
      <c r="T7" s="3" t="s">
        <v>13</v>
      </c>
      <c r="U7" s="3" t="s">
        <v>14</v>
      </c>
      <c r="V7" s="3" t="s">
        <v>14</v>
      </c>
      <c r="W7" s="3" t="s">
        <v>14</v>
      </c>
      <c r="AC7" s="5">
        <f>SUM(I7:S7)+4</f>
        <v>9</v>
      </c>
      <c r="AD7" s="5">
        <f>AC7/15</f>
        <v>0.6</v>
      </c>
    </row>
    <row r="8">
      <c r="A8" s="3">
        <v>2.0</v>
      </c>
      <c r="B8" s="3">
        <v>15384.0</v>
      </c>
      <c r="C8" s="3" t="s">
        <v>15</v>
      </c>
      <c r="D8" s="3">
        <v>14.0</v>
      </c>
      <c r="E8" s="3" t="s">
        <v>16</v>
      </c>
      <c r="F8" s="3" t="s">
        <v>16</v>
      </c>
      <c r="G8" s="3" t="s">
        <v>16</v>
      </c>
      <c r="H8" s="3" t="s">
        <v>16</v>
      </c>
      <c r="I8" s="3">
        <v>2.0</v>
      </c>
      <c r="J8" s="3">
        <v>2.0</v>
      </c>
      <c r="K8" s="3">
        <v>2.0</v>
      </c>
      <c r="L8" s="3">
        <v>1.0</v>
      </c>
      <c r="M8" s="3">
        <v>1.0</v>
      </c>
      <c r="N8" s="3">
        <v>2.0</v>
      </c>
      <c r="O8" s="3">
        <v>1.0</v>
      </c>
      <c r="P8" s="3" t="s">
        <v>17</v>
      </c>
      <c r="Q8" s="3">
        <v>1.0</v>
      </c>
      <c r="R8" s="3">
        <v>1.0</v>
      </c>
      <c r="S8" s="3">
        <v>1.0</v>
      </c>
      <c r="T8" s="3" t="s">
        <v>18</v>
      </c>
      <c r="U8" s="3" t="s">
        <v>18</v>
      </c>
      <c r="V8" s="3" t="s">
        <v>18</v>
      </c>
      <c r="W8" s="3" t="s">
        <v>18</v>
      </c>
      <c r="AC8" s="5">
        <f>SUM(I8:S8)+2</f>
        <v>16</v>
      </c>
      <c r="AD8" s="5">
        <f>AC8/11</f>
        <v>1.454545455</v>
      </c>
    </row>
    <row r="9">
      <c r="A9" s="3">
        <v>3.0</v>
      </c>
      <c r="B9" s="3">
        <v>15603.0</v>
      </c>
      <c r="C9" s="3" t="s">
        <v>19</v>
      </c>
      <c r="D9" s="3">
        <v>15.26</v>
      </c>
      <c r="E9" s="3">
        <v>1.0</v>
      </c>
      <c r="F9" s="3">
        <v>2.0</v>
      </c>
      <c r="G9" s="3">
        <v>1.0</v>
      </c>
      <c r="H9" s="3">
        <v>2.0</v>
      </c>
      <c r="I9" s="3" t="s">
        <v>16</v>
      </c>
      <c r="J9" s="3" t="s">
        <v>16</v>
      </c>
      <c r="K9" s="3" t="s">
        <v>16</v>
      </c>
      <c r="L9" s="3" t="s">
        <v>16</v>
      </c>
      <c r="M9" s="3" t="s">
        <v>16</v>
      </c>
      <c r="N9" s="3" t="s">
        <v>16</v>
      </c>
      <c r="O9" s="3" t="s">
        <v>16</v>
      </c>
      <c r="P9" s="3" t="s">
        <v>16</v>
      </c>
      <c r="Q9" s="3" t="s">
        <v>20</v>
      </c>
      <c r="R9" s="3" t="s">
        <v>21</v>
      </c>
      <c r="S9" s="3" t="s">
        <v>21</v>
      </c>
      <c r="T9" s="3">
        <v>1.0</v>
      </c>
      <c r="U9" s="3">
        <v>2.0</v>
      </c>
      <c r="V9" s="3">
        <v>2.0</v>
      </c>
      <c r="W9" s="3" t="s">
        <v>22</v>
      </c>
      <c r="AC9" s="5">
        <f>SUM(I9:X9)</f>
        <v>5</v>
      </c>
      <c r="AD9" s="5">
        <f>AC9+6</f>
        <v>11</v>
      </c>
      <c r="AE9" s="5">
        <f>AD9/8</f>
        <v>1.375</v>
      </c>
    </row>
    <row r="10">
      <c r="A10" s="3">
        <v>4.0</v>
      </c>
      <c r="B10" s="3">
        <v>14548.0</v>
      </c>
      <c r="C10" s="3" t="s">
        <v>23</v>
      </c>
      <c r="D10" s="3">
        <v>24.84</v>
      </c>
      <c r="E10" s="3" t="s">
        <v>24</v>
      </c>
      <c r="F10" s="3" t="s">
        <v>24</v>
      </c>
      <c r="G10" s="3" t="s">
        <v>24</v>
      </c>
      <c r="H10" s="3" t="s">
        <v>24</v>
      </c>
      <c r="I10" s="3" t="s">
        <v>16</v>
      </c>
      <c r="J10" s="3" t="s">
        <v>16</v>
      </c>
      <c r="K10" s="3" t="s">
        <v>16</v>
      </c>
      <c r="L10" s="3" t="s">
        <v>24</v>
      </c>
      <c r="M10" s="3" t="s">
        <v>16</v>
      </c>
      <c r="N10" s="3" t="s">
        <v>16</v>
      </c>
      <c r="O10" s="3" t="s">
        <v>16</v>
      </c>
      <c r="P10" s="3" t="s">
        <v>16</v>
      </c>
      <c r="Q10" s="3">
        <v>2.0</v>
      </c>
      <c r="R10" s="3">
        <v>3.0</v>
      </c>
      <c r="S10" s="3">
        <v>3.0</v>
      </c>
      <c r="T10" s="3">
        <v>2.0</v>
      </c>
      <c r="U10" s="3">
        <v>1.0</v>
      </c>
      <c r="V10" s="3">
        <v>3.0</v>
      </c>
      <c r="W10" s="3" t="s">
        <v>25</v>
      </c>
      <c r="AC10" s="5">
        <f>SUM(Q10:V10)</f>
        <v>14</v>
      </c>
      <c r="AD10" s="5">
        <f>AC10+5</f>
        <v>19</v>
      </c>
      <c r="AE10" s="5">
        <f>AD10/7</f>
        <v>2.714285714</v>
      </c>
    </row>
    <row r="11">
      <c r="A11" s="3">
        <v>5.0</v>
      </c>
      <c r="B11" s="3">
        <v>14221.0</v>
      </c>
      <c r="C11" s="3" t="s">
        <v>26</v>
      </c>
      <c r="D11" s="3">
        <v>30.0</v>
      </c>
      <c r="E11" s="3" t="s">
        <v>11</v>
      </c>
      <c r="F11" s="3">
        <v>3.0</v>
      </c>
      <c r="G11" s="3">
        <v>3.0</v>
      </c>
      <c r="H11" s="3">
        <v>3.0</v>
      </c>
      <c r="I11" s="3">
        <v>3.0</v>
      </c>
      <c r="J11" s="3">
        <v>3.0</v>
      </c>
      <c r="K11" s="3">
        <v>3.0</v>
      </c>
      <c r="L11" s="3">
        <v>2.0</v>
      </c>
      <c r="M11" s="3" t="s">
        <v>16</v>
      </c>
      <c r="N11" s="3" t="s">
        <v>16</v>
      </c>
      <c r="O11" s="3" t="s">
        <v>16</v>
      </c>
      <c r="P11" s="3" t="s">
        <v>16</v>
      </c>
      <c r="Q11" s="4" t="s">
        <v>27</v>
      </c>
      <c r="R11" s="4" t="s">
        <v>27</v>
      </c>
      <c r="S11" s="4" t="s">
        <v>27</v>
      </c>
      <c r="T11" s="4" t="s">
        <v>27</v>
      </c>
      <c r="U11" s="3">
        <v>4.0</v>
      </c>
      <c r="V11" s="3">
        <v>4.0</v>
      </c>
      <c r="W11" s="3">
        <v>2.0</v>
      </c>
    </row>
    <row r="12">
      <c r="A12" s="3">
        <v>6.0</v>
      </c>
      <c r="B12" s="3">
        <v>15142.0</v>
      </c>
      <c r="C12" s="3" t="s">
        <v>28</v>
      </c>
      <c r="D12" s="3">
        <v>62.0</v>
      </c>
      <c r="E12" s="3" t="s">
        <v>16</v>
      </c>
      <c r="F12" s="3" t="s">
        <v>16</v>
      </c>
      <c r="G12" s="3" t="s">
        <v>16</v>
      </c>
      <c r="H12" s="3" t="s">
        <v>16</v>
      </c>
      <c r="I12" s="3" t="s">
        <v>16</v>
      </c>
      <c r="J12" s="3" t="s">
        <v>16</v>
      </c>
      <c r="K12" s="3" t="s">
        <v>16</v>
      </c>
      <c r="L12" s="3" t="s">
        <v>16</v>
      </c>
      <c r="M12" s="3" t="s">
        <v>16</v>
      </c>
      <c r="N12" s="3" t="s">
        <v>29</v>
      </c>
      <c r="O12" s="3" t="s">
        <v>29</v>
      </c>
      <c r="P12" s="3" t="s">
        <v>29</v>
      </c>
      <c r="Q12" s="3" t="s">
        <v>29</v>
      </c>
      <c r="R12" s="3" t="s">
        <v>29</v>
      </c>
      <c r="S12" s="3" t="s">
        <v>29</v>
      </c>
      <c r="T12" s="3">
        <v>3.0</v>
      </c>
      <c r="U12" s="3">
        <v>3.0</v>
      </c>
      <c r="V12" s="3">
        <v>1.0</v>
      </c>
      <c r="W12" s="3">
        <v>1.0</v>
      </c>
    </row>
    <row r="13">
      <c r="A13" s="3">
        <v>7.0</v>
      </c>
      <c r="B13" s="3">
        <v>15117.0</v>
      </c>
      <c r="C13" s="3" t="s">
        <v>30</v>
      </c>
      <c r="D13" s="3">
        <v>90.0</v>
      </c>
      <c r="E13" s="3" t="s">
        <v>31</v>
      </c>
      <c r="F13" s="3" t="s">
        <v>31</v>
      </c>
      <c r="G13" s="3" t="s">
        <v>31</v>
      </c>
      <c r="H13" s="3" t="s">
        <v>31</v>
      </c>
      <c r="I13" s="3" t="s">
        <v>16</v>
      </c>
      <c r="J13" s="3" t="s">
        <v>16</v>
      </c>
      <c r="K13" s="3" t="s">
        <v>16</v>
      </c>
      <c r="L13" s="3" t="s">
        <v>16</v>
      </c>
      <c r="M13" s="3" t="s">
        <v>16</v>
      </c>
      <c r="N13" s="3" t="s">
        <v>16</v>
      </c>
      <c r="O13" s="3" t="s">
        <v>16</v>
      </c>
      <c r="P13" s="3" t="s">
        <v>16</v>
      </c>
      <c r="Q13" s="3" t="s">
        <v>31</v>
      </c>
      <c r="R13" s="3" t="s">
        <v>31</v>
      </c>
      <c r="S13" s="3" t="s">
        <v>31</v>
      </c>
      <c r="T13" s="3" t="s">
        <v>16</v>
      </c>
      <c r="U13" s="3" t="s">
        <v>29</v>
      </c>
      <c r="V13" s="3" t="s">
        <v>29</v>
      </c>
      <c r="W13" s="3" t="s">
        <v>29</v>
      </c>
    </row>
    <row r="14">
      <c r="A14" s="3">
        <v>8.0</v>
      </c>
      <c r="B14" s="3">
        <v>14592.0</v>
      </c>
      <c r="C14" s="3" t="s">
        <v>32</v>
      </c>
      <c r="D14" s="3">
        <v>90.0</v>
      </c>
      <c r="E14" s="3" t="s">
        <v>16</v>
      </c>
      <c r="F14" s="3" t="s">
        <v>16</v>
      </c>
      <c r="G14" s="3" t="s">
        <v>16</v>
      </c>
      <c r="H14" s="3" t="s">
        <v>16</v>
      </c>
      <c r="I14" s="3" t="s">
        <v>16</v>
      </c>
      <c r="J14" s="3" t="s">
        <v>16</v>
      </c>
      <c r="K14" s="3" t="s">
        <v>16</v>
      </c>
      <c r="L14" s="3" t="s">
        <v>16</v>
      </c>
      <c r="M14" s="3" t="s">
        <v>16</v>
      </c>
      <c r="N14" s="3" t="s">
        <v>29</v>
      </c>
      <c r="O14" s="3" t="s">
        <v>29</v>
      </c>
      <c r="P14" s="3" t="s">
        <v>29</v>
      </c>
      <c r="Q14" s="3" t="s">
        <v>29</v>
      </c>
      <c r="R14" s="3" t="s">
        <v>29</v>
      </c>
      <c r="S14" s="3" t="s">
        <v>29</v>
      </c>
      <c r="T14" s="3" t="s">
        <v>29</v>
      </c>
      <c r="U14" s="3" t="s">
        <v>29</v>
      </c>
      <c r="V14" s="3" t="s">
        <v>29</v>
      </c>
      <c r="W14" s="3" t="s">
        <v>29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A1"/>
    <mergeCell ref="A2:AA2"/>
    <mergeCell ref="A3:AA3"/>
    <mergeCell ref="A4:AA4"/>
    <mergeCell ref="A5:AA5"/>
  </mergeCells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5.86"/>
    <col customWidth="1" min="3" max="3" width="16.43"/>
    <col customWidth="1" min="4" max="4" width="5.14"/>
    <col customWidth="1" min="5" max="8" width="6.57"/>
    <col customWidth="1" min="9" max="27" width="7.43"/>
    <col customWidth="1" min="28" max="31" width="8.71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2" t="s">
        <v>5</v>
      </c>
      <c r="B6" s="2" t="s">
        <v>6</v>
      </c>
      <c r="C6" s="2" t="s">
        <v>7</v>
      </c>
      <c r="D6" s="2" t="s">
        <v>8</v>
      </c>
      <c r="E6" s="2">
        <v>1.0</v>
      </c>
      <c r="F6" s="2">
        <v>2.0</v>
      </c>
      <c r="G6" s="2">
        <v>3.0</v>
      </c>
      <c r="H6" s="2">
        <v>4.0</v>
      </c>
      <c r="I6" s="2">
        <v>5.0</v>
      </c>
      <c r="J6" s="2">
        <v>6.0</v>
      </c>
      <c r="K6" s="2">
        <v>7.0</v>
      </c>
      <c r="L6" s="2">
        <v>8.0</v>
      </c>
      <c r="M6" s="2">
        <v>9.0</v>
      </c>
      <c r="N6" s="2">
        <v>10.0</v>
      </c>
      <c r="O6" s="2">
        <v>11.0</v>
      </c>
      <c r="P6" s="2">
        <v>12.0</v>
      </c>
      <c r="Q6" s="2">
        <v>13.0</v>
      </c>
      <c r="R6" s="2">
        <v>14.0</v>
      </c>
      <c r="S6" s="2">
        <v>15.0</v>
      </c>
      <c r="T6" s="2">
        <v>16.0</v>
      </c>
      <c r="U6" s="2">
        <v>17.0</v>
      </c>
      <c r="V6" s="2">
        <v>18.0</v>
      </c>
      <c r="W6" s="2">
        <v>19.0</v>
      </c>
    </row>
    <row r="7">
      <c r="A7" s="3">
        <v>1.0</v>
      </c>
      <c r="B7" s="3">
        <v>15167.0</v>
      </c>
      <c r="C7" s="3" t="s">
        <v>9</v>
      </c>
      <c r="D7" s="3">
        <v>12.19</v>
      </c>
      <c r="E7" s="4" t="s">
        <v>10</v>
      </c>
      <c r="F7" s="3">
        <v>1.0</v>
      </c>
      <c r="G7" s="4" t="s">
        <v>10</v>
      </c>
      <c r="H7" s="3">
        <v>1.0</v>
      </c>
      <c r="I7" s="3">
        <v>1.0</v>
      </c>
      <c r="J7" s="3">
        <v>1.0</v>
      </c>
      <c r="K7" s="3">
        <v>1.0</v>
      </c>
      <c r="L7" s="3" t="s">
        <v>11</v>
      </c>
      <c r="M7" s="4" t="s">
        <v>10</v>
      </c>
      <c r="N7" s="3">
        <v>1.0</v>
      </c>
      <c r="O7" s="4" t="s">
        <v>10</v>
      </c>
      <c r="P7" s="3">
        <v>1.0</v>
      </c>
      <c r="Q7" s="4" t="s">
        <v>12</v>
      </c>
      <c r="R7" s="4" t="s">
        <v>10</v>
      </c>
      <c r="S7" s="4" t="s">
        <v>10</v>
      </c>
      <c r="T7" s="3" t="s">
        <v>13</v>
      </c>
      <c r="U7" s="3" t="s">
        <v>14</v>
      </c>
      <c r="V7" s="3" t="s">
        <v>14</v>
      </c>
      <c r="W7" s="3" t="s">
        <v>14</v>
      </c>
      <c r="X7" s="5">
        <f>SUM(E7:W7)+(3*1.73)</f>
        <v>12.19</v>
      </c>
      <c r="AC7" s="5">
        <f>SUM(I7:S7)+4</f>
        <v>9</v>
      </c>
      <c r="AD7" s="5">
        <f>AC7/15</f>
        <v>0.6</v>
      </c>
    </row>
    <row r="8">
      <c r="A8" s="3">
        <v>2.0</v>
      </c>
      <c r="B8" s="3">
        <v>15384.0</v>
      </c>
      <c r="C8" s="3" t="s">
        <v>15</v>
      </c>
      <c r="D8" s="3">
        <v>14.0</v>
      </c>
      <c r="E8" s="3" t="s">
        <v>33</v>
      </c>
      <c r="F8" s="3" t="s">
        <v>33</v>
      </c>
      <c r="G8" s="3" t="s">
        <v>33</v>
      </c>
      <c r="H8" s="3" t="s">
        <v>33</v>
      </c>
      <c r="I8" s="3">
        <v>2.0</v>
      </c>
      <c r="J8" s="3">
        <v>2.0</v>
      </c>
      <c r="K8" s="3">
        <v>2.0</v>
      </c>
      <c r="L8" s="3">
        <v>1.0</v>
      </c>
      <c r="M8" s="3">
        <v>1.0</v>
      </c>
      <c r="N8" s="3">
        <v>2.0</v>
      </c>
      <c r="O8" s="3">
        <v>1.0</v>
      </c>
      <c r="P8" s="3" t="s">
        <v>17</v>
      </c>
      <c r="Q8" s="3">
        <v>1.0</v>
      </c>
      <c r="R8" s="3">
        <v>1.0</v>
      </c>
      <c r="S8" s="3">
        <v>1.0</v>
      </c>
      <c r="T8" s="3" t="s">
        <v>18</v>
      </c>
      <c r="U8" s="3" t="s">
        <v>18</v>
      </c>
      <c r="V8" s="3" t="s">
        <v>18</v>
      </c>
      <c r="W8" s="3" t="s">
        <v>18</v>
      </c>
      <c r="X8" s="5">
        <f>SUM(I8:W8)</f>
        <v>14</v>
      </c>
      <c r="AC8" s="5">
        <f>SUM(I8:S8)+2</f>
        <v>16</v>
      </c>
      <c r="AD8" s="5">
        <f>AC8/11</f>
        <v>1.454545455</v>
      </c>
    </row>
    <row r="9">
      <c r="A9" s="3">
        <v>3.0</v>
      </c>
      <c r="B9" s="3">
        <v>15603.0</v>
      </c>
      <c r="C9" s="3" t="s">
        <v>19</v>
      </c>
      <c r="D9" s="3">
        <v>15.26</v>
      </c>
      <c r="E9" s="3">
        <v>1.0</v>
      </c>
      <c r="F9" s="3">
        <v>2.0</v>
      </c>
      <c r="G9" s="3">
        <v>1.0</v>
      </c>
      <c r="H9" s="3">
        <v>2.0</v>
      </c>
      <c r="I9" s="3" t="s">
        <v>33</v>
      </c>
      <c r="J9" s="3" t="s">
        <v>33</v>
      </c>
      <c r="K9" s="3" t="s">
        <v>33</v>
      </c>
      <c r="L9" s="3" t="s">
        <v>33</v>
      </c>
      <c r="M9" s="3" t="s">
        <v>33</v>
      </c>
      <c r="N9" s="3" t="s">
        <v>33</v>
      </c>
      <c r="O9" s="3" t="s">
        <v>33</v>
      </c>
      <c r="P9" s="3" t="s">
        <v>33</v>
      </c>
      <c r="Q9" s="3" t="s">
        <v>20</v>
      </c>
      <c r="R9" s="3" t="s">
        <v>21</v>
      </c>
      <c r="S9" s="3" t="s">
        <v>21</v>
      </c>
      <c r="T9" s="3">
        <v>1.0</v>
      </c>
      <c r="U9" s="3">
        <v>2.0</v>
      </c>
      <c r="V9" s="3">
        <v>2.0</v>
      </c>
      <c r="W9" s="3" t="s">
        <v>22</v>
      </c>
      <c r="X9" s="5">
        <f>SUM(E9:V9)+4.26</f>
        <v>15.26</v>
      </c>
      <c r="AC9" s="5">
        <f>SUM(I9:X9)</f>
        <v>20.26</v>
      </c>
      <c r="AD9" s="5">
        <f>AC9+6</f>
        <v>26.26</v>
      </c>
      <c r="AE9" s="5">
        <f>AD9/8</f>
        <v>3.2825</v>
      </c>
    </row>
    <row r="10">
      <c r="A10" s="3">
        <v>4.0</v>
      </c>
      <c r="B10" s="3">
        <v>14548.0</v>
      </c>
      <c r="C10" s="3" t="s">
        <v>23</v>
      </c>
      <c r="D10" s="3">
        <v>24.84</v>
      </c>
      <c r="E10" s="3" t="s">
        <v>24</v>
      </c>
      <c r="F10" s="3" t="s">
        <v>24</v>
      </c>
      <c r="G10" s="3" t="s">
        <v>24</v>
      </c>
      <c r="H10" s="3" t="s">
        <v>24</v>
      </c>
      <c r="I10" s="3" t="s">
        <v>33</v>
      </c>
      <c r="J10" s="3" t="s">
        <v>33</v>
      </c>
      <c r="K10" s="3" t="s">
        <v>33</v>
      </c>
      <c r="L10" s="3" t="s">
        <v>24</v>
      </c>
      <c r="M10" s="3" t="s">
        <v>33</v>
      </c>
      <c r="N10" s="3" t="s">
        <v>33</v>
      </c>
      <c r="O10" s="3" t="s">
        <v>33</v>
      </c>
      <c r="P10" s="3" t="s">
        <v>33</v>
      </c>
      <c r="Q10" s="3">
        <v>2.0</v>
      </c>
      <c r="R10" s="3">
        <v>3.0</v>
      </c>
      <c r="S10" s="3">
        <v>3.0</v>
      </c>
      <c r="T10" s="3">
        <v>2.0</v>
      </c>
      <c r="U10" s="3">
        <v>1.0</v>
      </c>
      <c r="V10" s="3">
        <v>3.0</v>
      </c>
      <c r="W10" s="3" t="s">
        <v>25</v>
      </c>
      <c r="X10" s="5">
        <f>(2.71*4)+SUM(E10:W10)</f>
        <v>24.84</v>
      </c>
      <c r="AC10" s="5">
        <f>SUM(Q10:V10)</f>
        <v>14</v>
      </c>
      <c r="AD10" s="5">
        <f>AC10+5</f>
        <v>19</v>
      </c>
      <c r="AE10" s="5">
        <f>AD10/7</f>
        <v>2.714285714</v>
      </c>
    </row>
    <row r="11">
      <c r="A11" s="3">
        <v>5.0</v>
      </c>
      <c r="B11" s="3">
        <v>14221.0</v>
      </c>
      <c r="C11" s="3" t="s">
        <v>26</v>
      </c>
      <c r="D11" s="3">
        <v>30.0</v>
      </c>
      <c r="E11" s="3" t="s">
        <v>11</v>
      </c>
      <c r="F11" s="3">
        <v>3.0</v>
      </c>
      <c r="G11" s="3">
        <v>3.0</v>
      </c>
      <c r="H11" s="3">
        <v>3.0</v>
      </c>
      <c r="I11" s="3">
        <v>3.0</v>
      </c>
      <c r="J11" s="3">
        <v>3.0</v>
      </c>
      <c r="K11" s="3">
        <v>3.0</v>
      </c>
      <c r="L11" s="3">
        <v>2.0</v>
      </c>
      <c r="M11" s="3" t="s">
        <v>33</v>
      </c>
      <c r="N11" s="3" t="s">
        <v>33</v>
      </c>
      <c r="O11" s="3" t="s">
        <v>33</v>
      </c>
      <c r="P11" s="3" t="s">
        <v>33</v>
      </c>
      <c r="Q11" s="4" t="s">
        <v>27</v>
      </c>
      <c r="R11" s="4" t="s">
        <v>27</v>
      </c>
      <c r="S11" s="4" t="s">
        <v>27</v>
      </c>
      <c r="T11" s="4" t="s">
        <v>27</v>
      </c>
      <c r="U11" s="3">
        <v>4.0</v>
      </c>
      <c r="V11" s="3">
        <v>4.0</v>
      </c>
      <c r="W11" s="3">
        <v>2.0</v>
      </c>
      <c r="X11" s="5">
        <f>SUM(F11:W11)</f>
        <v>30</v>
      </c>
    </row>
    <row r="12">
      <c r="A12" s="3">
        <v>6.0</v>
      </c>
      <c r="B12" s="3">
        <v>15142.0</v>
      </c>
      <c r="C12" s="3" t="s">
        <v>28</v>
      </c>
      <c r="D12" s="3">
        <v>74.0</v>
      </c>
      <c r="E12" s="3" t="s">
        <v>33</v>
      </c>
      <c r="F12" s="3" t="s">
        <v>33</v>
      </c>
      <c r="G12" s="3" t="s">
        <v>33</v>
      </c>
      <c r="H12" s="3" t="s">
        <v>33</v>
      </c>
      <c r="I12" s="3" t="s">
        <v>33</v>
      </c>
      <c r="J12" s="3" t="s">
        <v>33</v>
      </c>
      <c r="K12" s="3" t="s">
        <v>33</v>
      </c>
      <c r="L12" s="3" t="s">
        <v>33</v>
      </c>
      <c r="M12" s="3" t="s">
        <v>33</v>
      </c>
      <c r="N12" s="3" t="s">
        <v>34</v>
      </c>
      <c r="O12" s="3" t="s">
        <v>34</v>
      </c>
      <c r="P12" s="3" t="s">
        <v>34</v>
      </c>
      <c r="Q12" s="3" t="s">
        <v>34</v>
      </c>
      <c r="R12" s="3" t="s">
        <v>34</v>
      </c>
      <c r="S12" s="3" t="s">
        <v>34</v>
      </c>
      <c r="T12" s="3">
        <v>3.0</v>
      </c>
      <c r="U12" s="3">
        <v>3.0</v>
      </c>
      <c r="V12" s="3">
        <v>1.0</v>
      </c>
      <c r="W12" s="3">
        <v>1.0</v>
      </c>
      <c r="X12" s="5">
        <f>(11*6)+SUM(T12:W12)</f>
        <v>74</v>
      </c>
    </row>
    <row r="13">
      <c r="A13" s="3">
        <v>7.0</v>
      </c>
      <c r="B13" s="3">
        <v>15117.0</v>
      </c>
      <c r="C13" s="3" t="s">
        <v>30</v>
      </c>
      <c r="D13" s="3">
        <v>110.0</v>
      </c>
      <c r="E13" s="3" t="s">
        <v>31</v>
      </c>
      <c r="F13" s="3" t="s">
        <v>31</v>
      </c>
      <c r="G13" s="3" t="s">
        <v>31</v>
      </c>
      <c r="H13" s="3" t="s">
        <v>31</v>
      </c>
      <c r="I13" s="3" t="s">
        <v>33</v>
      </c>
      <c r="J13" s="3" t="s">
        <v>33</v>
      </c>
      <c r="K13" s="3" t="s">
        <v>33</v>
      </c>
      <c r="L13" s="3" t="s">
        <v>33</v>
      </c>
      <c r="M13" s="3" t="s">
        <v>33</v>
      </c>
      <c r="N13" s="3" t="s">
        <v>33</v>
      </c>
      <c r="O13" s="3" t="s">
        <v>33</v>
      </c>
      <c r="P13" s="3" t="s">
        <v>33</v>
      </c>
      <c r="Q13" s="3" t="s">
        <v>31</v>
      </c>
      <c r="R13" s="3" t="s">
        <v>31</v>
      </c>
      <c r="S13" s="3" t="s">
        <v>31</v>
      </c>
      <c r="T13" s="3" t="s">
        <v>33</v>
      </c>
      <c r="U13" s="3" t="s">
        <v>34</v>
      </c>
      <c r="V13" s="3" t="s">
        <v>34</v>
      </c>
      <c r="W13" s="3" t="s">
        <v>34</v>
      </c>
      <c r="X13" s="5">
        <f t="shared" ref="X13:X16" si="1">11*10</f>
        <v>110</v>
      </c>
    </row>
    <row r="14">
      <c r="A14" s="3">
        <v>8.0</v>
      </c>
      <c r="B14" s="3">
        <v>15259.0</v>
      </c>
      <c r="C14" s="3" t="s">
        <v>35</v>
      </c>
      <c r="D14" s="3">
        <v>110.0</v>
      </c>
      <c r="E14" s="3" t="s">
        <v>33</v>
      </c>
      <c r="F14" s="3" t="s">
        <v>33</v>
      </c>
      <c r="G14" s="3" t="s">
        <v>33</v>
      </c>
      <c r="H14" s="3" t="s">
        <v>33</v>
      </c>
      <c r="I14" s="3" t="s">
        <v>33</v>
      </c>
      <c r="J14" s="3" t="s">
        <v>33</v>
      </c>
      <c r="K14" s="3" t="s">
        <v>33</v>
      </c>
      <c r="L14" s="3" t="s">
        <v>33</v>
      </c>
      <c r="M14" s="3" t="s">
        <v>33</v>
      </c>
      <c r="N14" s="3" t="s">
        <v>34</v>
      </c>
      <c r="O14" s="3" t="s">
        <v>34</v>
      </c>
      <c r="P14" s="3" t="s">
        <v>34</v>
      </c>
      <c r="Q14" s="3" t="s">
        <v>34</v>
      </c>
      <c r="R14" s="3" t="s">
        <v>34</v>
      </c>
      <c r="S14" s="3" t="s">
        <v>34</v>
      </c>
      <c r="T14" s="3" t="s">
        <v>34</v>
      </c>
      <c r="U14" s="3" t="s">
        <v>34</v>
      </c>
      <c r="V14" s="3" t="s">
        <v>34</v>
      </c>
      <c r="W14" s="3" t="s">
        <v>34</v>
      </c>
      <c r="X14" s="5">
        <f t="shared" si="1"/>
        <v>110</v>
      </c>
    </row>
    <row r="15">
      <c r="A15" s="3">
        <v>8.0</v>
      </c>
      <c r="B15" s="3">
        <v>14592.0</v>
      </c>
      <c r="C15" s="3" t="s">
        <v>32</v>
      </c>
      <c r="D15" s="3">
        <v>110.0</v>
      </c>
      <c r="E15" s="3" t="s">
        <v>33</v>
      </c>
      <c r="F15" s="3" t="s">
        <v>33</v>
      </c>
      <c r="G15" s="3" t="s">
        <v>33</v>
      </c>
      <c r="H15" s="3" t="s">
        <v>33</v>
      </c>
      <c r="I15" s="3" t="s">
        <v>33</v>
      </c>
      <c r="J15" s="3" t="s">
        <v>33</v>
      </c>
      <c r="K15" s="3" t="s">
        <v>33</v>
      </c>
      <c r="L15" s="3" t="s">
        <v>33</v>
      </c>
      <c r="M15" s="3" t="s">
        <v>33</v>
      </c>
      <c r="N15" s="3" t="s">
        <v>34</v>
      </c>
      <c r="O15" s="3" t="s">
        <v>34</v>
      </c>
      <c r="P15" s="3" t="s">
        <v>34</v>
      </c>
      <c r="Q15" s="3" t="s">
        <v>34</v>
      </c>
      <c r="R15" s="3" t="s">
        <v>34</v>
      </c>
      <c r="S15" s="3" t="s">
        <v>34</v>
      </c>
      <c r="T15" s="3" t="s">
        <v>34</v>
      </c>
      <c r="U15" s="3" t="s">
        <v>34</v>
      </c>
      <c r="V15" s="3" t="s">
        <v>34</v>
      </c>
      <c r="W15" s="3" t="s">
        <v>34</v>
      </c>
      <c r="X15" s="5">
        <f t="shared" si="1"/>
        <v>110</v>
      </c>
    </row>
    <row r="16">
      <c r="A16" s="3">
        <v>8.0</v>
      </c>
      <c r="B16" s="3">
        <v>13273.0</v>
      </c>
      <c r="C16" s="3" t="s">
        <v>36</v>
      </c>
      <c r="D16" s="3">
        <v>110.0</v>
      </c>
      <c r="E16" s="3" t="s">
        <v>33</v>
      </c>
      <c r="F16" s="3" t="s">
        <v>33</v>
      </c>
      <c r="G16" s="3" t="s">
        <v>33</v>
      </c>
      <c r="H16" s="3" t="s">
        <v>33</v>
      </c>
      <c r="I16" s="3" t="s">
        <v>33</v>
      </c>
      <c r="J16" s="3" t="s">
        <v>33</v>
      </c>
      <c r="K16" s="3" t="s">
        <v>33</v>
      </c>
      <c r="L16" s="3" t="s">
        <v>33</v>
      </c>
      <c r="M16" s="3" t="s">
        <v>33</v>
      </c>
      <c r="N16" s="3" t="s">
        <v>34</v>
      </c>
      <c r="O16" s="3" t="s">
        <v>34</v>
      </c>
      <c r="P16" s="3" t="s">
        <v>34</v>
      </c>
      <c r="Q16" s="3" t="s">
        <v>34</v>
      </c>
      <c r="R16" s="3" t="s">
        <v>34</v>
      </c>
      <c r="S16" s="3" t="s">
        <v>34</v>
      </c>
      <c r="T16" s="3" t="s">
        <v>34</v>
      </c>
      <c r="U16" s="3" t="s">
        <v>34</v>
      </c>
      <c r="V16" s="3" t="s">
        <v>34</v>
      </c>
      <c r="W16" s="3" t="s">
        <v>34</v>
      </c>
      <c r="X16" s="5">
        <f t="shared" si="1"/>
        <v>110</v>
      </c>
    </row>
    <row r="17">
      <c r="E17" s="6">
        <v>45186.0</v>
      </c>
      <c r="F17" s="6">
        <v>45186.0</v>
      </c>
      <c r="G17" s="6">
        <v>45186.0</v>
      </c>
      <c r="H17" s="6">
        <v>45186.0</v>
      </c>
      <c r="I17" s="6">
        <v>45200.0</v>
      </c>
      <c r="J17" s="6">
        <v>45200.0</v>
      </c>
      <c r="K17" s="6">
        <v>45200.0</v>
      </c>
      <c r="L17" s="6">
        <v>45200.0</v>
      </c>
      <c r="M17" s="6">
        <v>45207.0</v>
      </c>
      <c r="N17" s="6">
        <v>45207.0</v>
      </c>
      <c r="O17" s="6">
        <v>45207.0</v>
      </c>
      <c r="P17" s="6">
        <v>45207.0</v>
      </c>
      <c r="Q17" s="6">
        <v>45228.0</v>
      </c>
      <c r="R17" s="6">
        <v>45228.0</v>
      </c>
      <c r="S17" s="6">
        <v>45228.0</v>
      </c>
    </row>
    <row r="18">
      <c r="A18" s="7" t="s">
        <v>37</v>
      </c>
      <c r="E18" s="8" t="s">
        <v>38</v>
      </c>
      <c r="F18" s="8" t="s">
        <v>38</v>
      </c>
      <c r="G18" s="8" t="s">
        <v>38</v>
      </c>
      <c r="H18" s="8" t="s">
        <v>38</v>
      </c>
      <c r="Q18" s="9" t="s">
        <v>39</v>
      </c>
      <c r="R18" s="9" t="s">
        <v>39</v>
      </c>
      <c r="S18" s="9" t="s">
        <v>39</v>
      </c>
      <c r="T18" s="9" t="s">
        <v>40</v>
      </c>
      <c r="U18" s="9" t="s">
        <v>40</v>
      </c>
      <c r="V18" s="9" t="s">
        <v>40</v>
      </c>
      <c r="W18" s="9" t="s">
        <v>40</v>
      </c>
    </row>
    <row r="19">
      <c r="A19" s="10" t="s">
        <v>41</v>
      </c>
      <c r="E19" s="8" t="s">
        <v>38</v>
      </c>
      <c r="F19" s="8" t="s">
        <v>38</v>
      </c>
      <c r="G19" s="8" t="s">
        <v>38</v>
      </c>
      <c r="H19" s="8" t="s">
        <v>38</v>
      </c>
      <c r="Q19" s="8" t="s">
        <v>42</v>
      </c>
      <c r="R19" s="8" t="s">
        <v>42</v>
      </c>
      <c r="S19" s="8" t="s">
        <v>42</v>
      </c>
      <c r="T19" s="8" t="s">
        <v>43</v>
      </c>
      <c r="U19" s="8" t="s">
        <v>43</v>
      </c>
      <c r="V19" s="8" t="s">
        <v>43</v>
      </c>
      <c r="W19" s="8" t="s">
        <v>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A1"/>
    <mergeCell ref="A2:AA2"/>
    <mergeCell ref="A3:AA3"/>
    <mergeCell ref="A4:AA4"/>
    <mergeCell ref="A5:AA5"/>
  </mergeCells>
  <hyperlinks>
    <hyperlink r:id="rId1" ref="A19"/>
  </hyperlinks>
  <printOptions/>
  <pageMargins bottom="1.0" footer="0.0" header="0.0" left="0.75" right="0.75" top="1.0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5.86"/>
    <col customWidth="1" min="3" max="3" width="16.43"/>
    <col customWidth="1" min="4" max="4" width="5.14"/>
    <col customWidth="1" min="5" max="23" width="7.43"/>
    <col customWidth="1" min="24" max="26" width="8.71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2" t="s">
        <v>5</v>
      </c>
      <c r="B6" s="2" t="s">
        <v>6</v>
      </c>
      <c r="C6" s="2" t="s">
        <v>7</v>
      </c>
      <c r="D6" s="2" t="s">
        <v>8</v>
      </c>
      <c r="E6" s="2">
        <v>1.0</v>
      </c>
      <c r="F6" s="2">
        <v>2.0</v>
      </c>
      <c r="G6" s="2">
        <v>3.0</v>
      </c>
      <c r="H6" s="2">
        <v>4.0</v>
      </c>
      <c r="I6" s="2">
        <v>5.0</v>
      </c>
      <c r="J6" s="2">
        <v>6.0</v>
      </c>
      <c r="K6" s="2">
        <v>7.0</v>
      </c>
      <c r="L6" s="2">
        <v>8.0</v>
      </c>
      <c r="M6" s="2">
        <v>9.0</v>
      </c>
      <c r="N6" s="2">
        <v>10.0</v>
      </c>
      <c r="O6" s="2">
        <v>11.0</v>
      </c>
      <c r="P6" s="2">
        <v>14.0</v>
      </c>
      <c r="Q6" s="2">
        <v>15.0</v>
      </c>
      <c r="R6" s="2">
        <v>16.0</v>
      </c>
      <c r="S6" s="2">
        <v>17.0</v>
      </c>
      <c r="T6" s="2">
        <v>18.0</v>
      </c>
      <c r="U6" s="2">
        <v>20.0</v>
      </c>
      <c r="V6" s="2">
        <v>21.0</v>
      </c>
      <c r="W6" s="2">
        <v>22.0</v>
      </c>
    </row>
    <row r="7">
      <c r="A7" s="3">
        <v>1.0</v>
      </c>
      <c r="B7" s="3">
        <v>15167.0</v>
      </c>
      <c r="C7" s="3" t="s">
        <v>9</v>
      </c>
      <c r="D7" s="3">
        <v>44.0</v>
      </c>
      <c r="E7" s="3">
        <v>1.0</v>
      </c>
      <c r="F7" s="3">
        <v>1.0</v>
      </c>
      <c r="G7" s="3">
        <v>1.0</v>
      </c>
      <c r="H7" s="3">
        <v>2.0</v>
      </c>
      <c r="I7" s="3">
        <v>1.0</v>
      </c>
      <c r="J7" s="3">
        <v>2.0</v>
      </c>
      <c r="K7" s="3">
        <v>1.0</v>
      </c>
      <c r="L7" s="3">
        <v>2.0</v>
      </c>
      <c r="M7" s="3">
        <v>1.0</v>
      </c>
      <c r="N7" s="3">
        <v>2.0</v>
      </c>
      <c r="O7" s="3">
        <v>1.0</v>
      </c>
      <c r="P7" s="3">
        <v>3.0</v>
      </c>
      <c r="Q7" s="3">
        <v>2.0</v>
      </c>
      <c r="R7" s="3">
        <v>2.0</v>
      </c>
      <c r="S7" s="3" t="s">
        <v>44</v>
      </c>
      <c r="T7" s="3" t="s">
        <v>14</v>
      </c>
      <c r="U7" s="3" t="s">
        <v>14</v>
      </c>
      <c r="V7" s="3" t="s">
        <v>14</v>
      </c>
      <c r="W7" s="3" t="s">
        <v>14</v>
      </c>
      <c r="X7" s="5">
        <f>SUM(E7:R7)+4</f>
        <v>26</v>
      </c>
      <c r="Y7" s="5">
        <f>X7/15</f>
        <v>1.733333333</v>
      </c>
    </row>
    <row r="8">
      <c r="A8" s="3">
        <v>2.0</v>
      </c>
      <c r="B8" s="3">
        <v>15384.0</v>
      </c>
      <c r="C8" s="3" t="s">
        <v>15</v>
      </c>
      <c r="D8" s="3">
        <v>82.0</v>
      </c>
      <c r="E8" s="3">
        <v>2.0</v>
      </c>
      <c r="F8" s="3">
        <v>2.0</v>
      </c>
      <c r="G8" s="3">
        <v>2.0</v>
      </c>
      <c r="H8" s="3">
        <v>1.0</v>
      </c>
      <c r="I8" s="3">
        <v>2.0</v>
      </c>
      <c r="J8" s="3">
        <v>1.0</v>
      </c>
      <c r="K8" s="3" t="s">
        <v>45</v>
      </c>
      <c r="L8" s="3" t="s">
        <v>34</v>
      </c>
      <c r="M8" s="3" t="s">
        <v>34</v>
      </c>
      <c r="N8" s="3" t="s">
        <v>34</v>
      </c>
      <c r="O8" s="3" t="s">
        <v>34</v>
      </c>
      <c r="P8" s="3">
        <v>1.0</v>
      </c>
      <c r="Q8" s="3">
        <v>1.0</v>
      </c>
      <c r="R8" s="3">
        <v>1.0</v>
      </c>
      <c r="S8" s="3">
        <v>1.0</v>
      </c>
      <c r="T8" s="3" t="s">
        <v>46</v>
      </c>
      <c r="U8" s="3" t="s">
        <v>46</v>
      </c>
      <c r="V8" s="3" t="s">
        <v>46</v>
      </c>
      <c r="W8" s="3" t="s">
        <v>46</v>
      </c>
      <c r="X8" s="5">
        <f>SUM(E8:S8)+2</f>
        <v>16</v>
      </c>
      <c r="Y8" s="5">
        <f>X8/11</f>
        <v>1.454545455</v>
      </c>
    </row>
    <row r="9">
      <c r="A9" s="3">
        <v>3.0</v>
      </c>
      <c r="B9" s="3">
        <v>14221.0</v>
      </c>
      <c r="C9" s="3" t="s">
        <v>26</v>
      </c>
      <c r="D9" s="3">
        <v>94.0</v>
      </c>
      <c r="E9" s="3">
        <v>3.0</v>
      </c>
      <c r="F9" s="3">
        <v>3.0</v>
      </c>
      <c r="G9" s="3">
        <v>3.0</v>
      </c>
      <c r="H9" s="3" t="s">
        <v>34</v>
      </c>
      <c r="I9" s="3" t="s">
        <v>34</v>
      </c>
      <c r="J9" s="3" t="s">
        <v>34</v>
      </c>
      <c r="K9" s="3" t="s">
        <v>34</v>
      </c>
      <c r="L9" s="3" t="s">
        <v>44</v>
      </c>
      <c r="M9" s="3">
        <v>3.0</v>
      </c>
      <c r="N9" s="3">
        <v>3.0</v>
      </c>
      <c r="O9" s="3">
        <v>3.0</v>
      </c>
      <c r="P9" s="3">
        <v>4.0</v>
      </c>
      <c r="Q9" s="3">
        <v>4.0</v>
      </c>
      <c r="R9" s="3">
        <v>4.0</v>
      </c>
      <c r="S9" s="3">
        <v>2.0</v>
      </c>
      <c r="T9" s="3">
        <v>4.0</v>
      </c>
      <c r="U9" s="3">
        <v>4.0</v>
      </c>
      <c r="V9" s="3">
        <v>4.0</v>
      </c>
      <c r="W9" s="3">
        <v>2.0</v>
      </c>
    </row>
    <row r="10">
      <c r="A10" s="3">
        <v>4.0</v>
      </c>
      <c r="B10" s="3">
        <v>15603.0</v>
      </c>
      <c r="C10" s="3" t="s">
        <v>19</v>
      </c>
      <c r="D10" s="3">
        <v>120.0</v>
      </c>
      <c r="E10" s="3" t="s">
        <v>34</v>
      </c>
      <c r="F10" s="3" t="s">
        <v>34</v>
      </c>
      <c r="G10" s="3" t="s">
        <v>34</v>
      </c>
      <c r="H10" s="3" t="s">
        <v>34</v>
      </c>
      <c r="I10" s="3" t="s">
        <v>34</v>
      </c>
      <c r="J10" s="3" t="s">
        <v>34</v>
      </c>
      <c r="K10" s="3" t="s">
        <v>34</v>
      </c>
      <c r="L10" s="3">
        <v>1.0</v>
      </c>
      <c r="M10" s="3">
        <v>2.0</v>
      </c>
      <c r="N10" s="3">
        <v>1.0</v>
      </c>
      <c r="O10" s="3">
        <v>2.0</v>
      </c>
      <c r="P10" s="3" t="s">
        <v>21</v>
      </c>
      <c r="Q10" s="3" t="s">
        <v>21</v>
      </c>
      <c r="R10" s="3" t="s">
        <v>21</v>
      </c>
      <c r="S10" s="3" t="s">
        <v>34</v>
      </c>
      <c r="T10" s="3">
        <v>1.0</v>
      </c>
      <c r="U10" s="3">
        <v>2.0</v>
      </c>
      <c r="V10" s="3">
        <v>2.0</v>
      </c>
      <c r="W10" s="3" t="s">
        <v>47</v>
      </c>
      <c r="X10" s="5">
        <f>SUM(E10:W10)</f>
        <v>11</v>
      </c>
      <c r="Y10" s="5">
        <f>X10+6</f>
        <v>17</v>
      </c>
      <c r="Z10" s="5">
        <f>Y10/8</f>
        <v>2.125</v>
      </c>
    </row>
    <row r="11">
      <c r="A11" s="3">
        <v>5.0</v>
      </c>
      <c r="B11" s="3">
        <v>14548.0</v>
      </c>
      <c r="C11" s="3" t="s">
        <v>23</v>
      </c>
      <c r="D11" s="3">
        <v>151.0</v>
      </c>
      <c r="E11" s="3" t="s">
        <v>34</v>
      </c>
      <c r="F11" s="3" t="s">
        <v>34</v>
      </c>
      <c r="G11" s="3" t="s">
        <v>34</v>
      </c>
      <c r="H11" s="3" t="s">
        <v>34</v>
      </c>
      <c r="I11" s="3" t="s">
        <v>34</v>
      </c>
      <c r="J11" s="3" t="s">
        <v>34</v>
      </c>
      <c r="K11" s="3" t="s">
        <v>34</v>
      </c>
      <c r="L11" s="3" t="s">
        <v>24</v>
      </c>
      <c r="M11" s="3" t="s">
        <v>24</v>
      </c>
      <c r="N11" s="3" t="s">
        <v>24</v>
      </c>
      <c r="O11" s="3" t="s">
        <v>24</v>
      </c>
      <c r="P11" s="3">
        <v>2.0</v>
      </c>
      <c r="Q11" s="3">
        <v>3.0</v>
      </c>
      <c r="R11" s="3">
        <v>3.0</v>
      </c>
      <c r="S11" s="3" t="s">
        <v>24</v>
      </c>
      <c r="T11" s="3">
        <v>2.0</v>
      </c>
      <c r="U11" s="3">
        <v>1.0</v>
      </c>
      <c r="V11" s="3">
        <v>3.0</v>
      </c>
      <c r="W11" s="3" t="s">
        <v>48</v>
      </c>
      <c r="X11" s="5">
        <f>SUM(P11:V11)</f>
        <v>14</v>
      </c>
      <c r="Y11" s="5">
        <f>X11+5</f>
        <v>19</v>
      </c>
      <c r="Z11" s="5">
        <f>Y11/7</f>
        <v>2.714285714</v>
      </c>
    </row>
    <row r="12">
      <c r="A12" s="3">
        <v>6.0</v>
      </c>
      <c r="B12" s="3">
        <v>15142.0</v>
      </c>
      <c r="C12" s="3" t="s">
        <v>28</v>
      </c>
      <c r="D12" s="3">
        <v>173.0</v>
      </c>
      <c r="E12" s="3" t="s">
        <v>34</v>
      </c>
      <c r="F12" s="3" t="s">
        <v>34</v>
      </c>
      <c r="G12" s="3" t="s">
        <v>34</v>
      </c>
      <c r="H12" s="3" t="s">
        <v>34</v>
      </c>
      <c r="I12" s="3" t="s">
        <v>34</v>
      </c>
      <c r="J12" s="3" t="s">
        <v>34</v>
      </c>
      <c r="K12" s="3" t="s">
        <v>34</v>
      </c>
      <c r="L12" s="3" t="s">
        <v>34</v>
      </c>
      <c r="M12" s="3" t="s">
        <v>34</v>
      </c>
      <c r="N12" s="3" t="s">
        <v>34</v>
      </c>
      <c r="O12" s="3" t="s">
        <v>34</v>
      </c>
      <c r="P12" s="3" t="s">
        <v>34</v>
      </c>
      <c r="Q12" s="3" t="s">
        <v>34</v>
      </c>
      <c r="R12" s="3" t="s">
        <v>34</v>
      </c>
      <c r="S12" s="3" t="s">
        <v>34</v>
      </c>
      <c r="T12" s="3">
        <v>3.0</v>
      </c>
      <c r="U12" s="3">
        <v>3.0</v>
      </c>
      <c r="V12" s="3">
        <v>1.0</v>
      </c>
      <c r="W12" s="3">
        <v>1.0</v>
      </c>
    </row>
    <row r="13">
      <c r="A13" s="3">
        <v>7.0</v>
      </c>
      <c r="B13" s="3">
        <v>15117.0</v>
      </c>
      <c r="C13" s="3" t="s">
        <v>30</v>
      </c>
      <c r="D13" s="3">
        <v>194.0</v>
      </c>
      <c r="E13" s="3" t="s">
        <v>34</v>
      </c>
      <c r="F13" s="3" t="s">
        <v>34</v>
      </c>
      <c r="G13" s="3" t="s">
        <v>34</v>
      </c>
      <c r="H13" s="3" t="s">
        <v>34</v>
      </c>
      <c r="I13" s="3" t="s">
        <v>34</v>
      </c>
      <c r="J13" s="3" t="s">
        <v>34</v>
      </c>
      <c r="K13" s="3" t="s">
        <v>34</v>
      </c>
      <c r="L13" s="3" t="s">
        <v>31</v>
      </c>
      <c r="M13" s="3" t="s">
        <v>31</v>
      </c>
      <c r="N13" s="3" t="s">
        <v>31</v>
      </c>
      <c r="O13" s="3" t="s">
        <v>31</v>
      </c>
      <c r="P13" s="3" t="s">
        <v>31</v>
      </c>
      <c r="Q13" s="3" t="s">
        <v>31</v>
      </c>
      <c r="R13" s="3" t="s">
        <v>31</v>
      </c>
      <c r="S13" s="3" t="s">
        <v>34</v>
      </c>
      <c r="T13" s="3" t="s">
        <v>34</v>
      </c>
      <c r="U13" s="3" t="s">
        <v>34</v>
      </c>
      <c r="V13" s="3" t="s">
        <v>34</v>
      </c>
      <c r="W13" s="3" t="s">
        <v>34</v>
      </c>
    </row>
    <row r="14">
      <c r="A14" s="3">
        <v>8.0</v>
      </c>
      <c r="B14" s="3">
        <v>15259.0</v>
      </c>
      <c r="C14" s="3" t="s">
        <v>35</v>
      </c>
      <c r="D14" s="3" t="s">
        <v>49</v>
      </c>
      <c r="E14" s="3" t="s">
        <v>34</v>
      </c>
      <c r="F14" s="3" t="s">
        <v>34</v>
      </c>
      <c r="G14" s="3" t="s">
        <v>34</v>
      </c>
      <c r="H14" s="3" t="s">
        <v>34</v>
      </c>
      <c r="I14" s="3" t="s">
        <v>34</v>
      </c>
      <c r="J14" s="3" t="s">
        <v>34</v>
      </c>
      <c r="K14" s="3" t="s">
        <v>34</v>
      </c>
      <c r="L14" s="3" t="s">
        <v>34</v>
      </c>
      <c r="M14" s="3" t="s">
        <v>34</v>
      </c>
      <c r="N14" s="3" t="s">
        <v>34</v>
      </c>
      <c r="O14" s="3" t="s">
        <v>34</v>
      </c>
      <c r="P14" s="3" t="s">
        <v>34</v>
      </c>
      <c r="Q14" s="3" t="s">
        <v>34</v>
      </c>
      <c r="R14" s="3" t="s">
        <v>34</v>
      </c>
      <c r="S14" s="3" t="s">
        <v>34</v>
      </c>
      <c r="T14" s="3" t="s">
        <v>34</v>
      </c>
      <c r="U14" s="3" t="s">
        <v>34</v>
      </c>
      <c r="V14" s="3" t="s">
        <v>34</v>
      </c>
      <c r="W14" s="3" t="s">
        <v>34</v>
      </c>
    </row>
    <row r="15">
      <c r="A15" s="3">
        <v>8.0</v>
      </c>
      <c r="B15" s="3">
        <v>14592.0</v>
      </c>
      <c r="C15" s="3" t="s">
        <v>32</v>
      </c>
      <c r="D15" s="3" t="s">
        <v>49</v>
      </c>
      <c r="E15" s="3" t="s">
        <v>34</v>
      </c>
      <c r="F15" s="3" t="s">
        <v>34</v>
      </c>
      <c r="G15" s="3" t="s">
        <v>34</v>
      </c>
      <c r="H15" s="3" t="s">
        <v>34</v>
      </c>
      <c r="I15" s="3" t="s">
        <v>34</v>
      </c>
      <c r="J15" s="3" t="s">
        <v>34</v>
      </c>
      <c r="K15" s="3" t="s">
        <v>34</v>
      </c>
      <c r="L15" s="3" t="s">
        <v>34</v>
      </c>
      <c r="M15" s="3" t="s">
        <v>34</v>
      </c>
      <c r="N15" s="3" t="s">
        <v>34</v>
      </c>
      <c r="O15" s="3" t="s">
        <v>34</v>
      </c>
      <c r="P15" s="3" t="s">
        <v>34</v>
      </c>
      <c r="Q15" s="3" t="s">
        <v>34</v>
      </c>
      <c r="R15" s="3" t="s">
        <v>34</v>
      </c>
      <c r="S15" s="3" t="s">
        <v>34</v>
      </c>
      <c r="T15" s="3" t="s">
        <v>34</v>
      </c>
      <c r="U15" s="3" t="s">
        <v>34</v>
      </c>
      <c r="V15" s="3" t="s">
        <v>34</v>
      </c>
      <c r="W15" s="3" t="s">
        <v>34</v>
      </c>
    </row>
    <row r="16">
      <c r="A16" s="3">
        <v>8.0</v>
      </c>
      <c r="B16" s="3">
        <v>13273.0</v>
      </c>
      <c r="C16" s="3" t="s">
        <v>36</v>
      </c>
      <c r="D16" s="3" t="s">
        <v>49</v>
      </c>
      <c r="E16" s="3" t="s">
        <v>34</v>
      </c>
      <c r="F16" s="3" t="s">
        <v>34</v>
      </c>
      <c r="G16" s="3" t="s">
        <v>34</v>
      </c>
      <c r="H16" s="3" t="s">
        <v>34</v>
      </c>
      <c r="I16" s="3" t="s">
        <v>34</v>
      </c>
      <c r="J16" s="3" t="s">
        <v>34</v>
      </c>
      <c r="K16" s="3" t="s">
        <v>34</v>
      </c>
      <c r="L16" s="3" t="s">
        <v>34</v>
      </c>
      <c r="M16" s="3" t="s">
        <v>34</v>
      </c>
      <c r="N16" s="3" t="s">
        <v>34</v>
      </c>
      <c r="O16" s="3" t="s">
        <v>34</v>
      </c>
      <c r="P16" s="3" t="s">
        <v>34</v>
      </c>
      <c r="Q16" s="3" t="s">
        <v>34</v>
      </c>
      <c r="R16" s="3" t="s">
        <v>34</v>
      </c>
      <c r="S16" s="3" t="s">
        <v>34</v>
      </c>
      <c r="T16" s="3" t="s">
        <v>34</v>
      </c>
      <c r="U16" s="3" t="s">
        <v>34</v>
      </c>
      <c r="V16" s="3" t="s">
        <v>34</v>
      </c>
      <c r="W16" s="3" t="s">
        <v>34</v>
      </c>
    </row>
    <row r="17">
      <c r="E17" s="6">
        <v>45200.0</v>
      </c>
      <c r="F17" s="6">
        <v>45200.0</v>
      </c>
      <c r="G17" s="6">
        <v>45200.0</v>
      </c>
      <c r="H17" s="6">
        <v>45207.0</v>
      </c>
      <c r="I17" s="6">
        <v>45207.0</v>
      </c>
      <c r="J17" s="6">
        <v>45207.0</v>
      </c>
      <c r="K17" s="6">
        <v>45207.0</v>
      </c>
      <c r="L17" s="6">
        <v>45186.0</v>
      </c>
      <c r="M17" s="6">
        <v>45186.0</v>
      </c>
      <c r="N17" s="6">
        <v>45186.0</v>
      </c>
      <c r="O17" s="6">
        <v>45186.0</v>
      </c>
      <c r="P17" s="6">
        <v>45228.0</v>
      </c>
      <c r="Q17" s="6">
        <v>45228.0</v>
      </c>
      <c r="R17" s="6">
        <v>45228.0</v>
      </c>
      <c r="S17" s="6">
        <v>45200.0</v>
      </c>
    </row>
    <row r="18">
      <c r="A18" s="7" t="s">
        <v>37</v>
      </c>
      <c r="L18" s="8" t="s">
        <v>38</v>
      </c>
      <c r="M18" s="8" t="s">
        <v>38</v>
      </c>
      <c r="N18" s="8" t="s">
        <v>38</v>
      </c>
      <c r="O18" s="8" t="s">
        <v>38</v>
      </c>
      <c r="P18" s="9" t="s">
        <v>39</v>
      </c>
      <c r="Q18" s="9" t="s">
        <v>39</v>
      </c>
      <c r="R18" s="9" t="s">
        <v>39</v>
      </c>
      <c r="T18" s="9" t="s">
        <v>40</v>
      </c>
      <c r="U18" s="9" t="s">
        <v>40</v>
      </c>
      <c r="V18" s="9" t="s">
        <v>40</v>
      </c>
      <c r="W18" s="9" t="s">
        <v>40</v>
      </c>
    </row>
    <row r="19">
      <c r="A19" s="10" t="s">
        <v>41</v>
      </c>
      <c r="L19" s="8" t="s">
        <v>38</v>
      </c>
      <c r="M19" s="8" t="s">
        <v>38</v>
      </c>
      <c r="N19" s="8" t="s">
        <v>38</v>
      </c>
      <c r="O19" s="8" t="s">
        <v>38</v>
      </c>
      <c r="P19" s="8" t="s">
        <v>42</v>
      </c>
      <c r="Q19" s="8" t="s">
        <v>42</v>
      </c>
      <c r="R19" s="8" t="s">
        <v>42</v>
      </c>
      <c r="T19" s="8" t="s">
        <v>43</v>
      </c>
      <c r="U19" s="8" t="s">
        <v>43</v>
      </c>
      <c r="V19" s="8" t="s">
        <v>43</v>
      </c>
      <c r="W19" s="8" t="s">
        <v>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W1"/>
    <mergeCell ref="A2:W2"/>
    <mergeCell ref="A3:W3"/>
    <mergeCell ref="A4:W4"/>
    <mergeCell ref="A5:W5"/>
  </mergeCells>
  <hyperlinks>
    <hyperlink r:id="rId1" ref="A19"/>
  </hyperlinks>
  <printOptions/>
  <pageMargins bottom="1.0" footer="0.0" header="0.0" left="0.75" right="0.75" top="1.0"/>
  <pageSetup orientation="landscape"/>
  <drawing r:id="rId2"/>
</worksheet>
</file>